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640" yWindow="1780" windowWidth="31360" windowHeight="15340"/>
  </bookViews>
  <sheets>
    <sheet name="Feuil1" sheetId="2" r:id="rId1"/>
  </sheets>
  <definedNames>
    <definedName name="dap">#REF!</definedName>
    <definedName name="dapdist">#REF!</definedName>
    <definedName name="dapmax">#REF!</definedName>
    <definedName name="dapmin">#REF!</definedName>
    <definedName name="dapprox">#REF!</definedName>
    <definedName name="dtart">#REF!</definedName>
    <definedName name="dtprox">#REF!</definedName>
    <definedName name="dtsusart">#REF!</definedName>
    <definedName name="largeur">#REF!</definedName>
    <definedName name="longueur">#REF!</definedName>
    <definedName name="magnum">#REF!</definedName>
    <definedName name="uncif">#REF!</definedName>
    <definedName name="_xlnm.Print_Area" localSheetId="0">Feuil1!$A$30:$K$65</definedName>
    <definedName name="_xlnm.Print_Area">#REF!</definedName>
  </definedNames>
  <calcPr calcId="13040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17" i="2"/>
  <c r="A18"/>
  <c r="L18"/>
  <c r="A19"/>
  <c r="L19"/>
  <c r="A20"/>
  <c r="L20"/>
  <c r="A21"/>
  <c r="L21"/>
  <c r="A22"/>
  <c r="L22"/>
  <c r="A23"/>
  <c r="L23"/>
  <c r="A24"/>
  <c r="L24"/>
  <c r="A25"/>
  <c r="L25"/>
  <c r="A26"/>
  <c r="L26"/>
  <c r="A27"/>
  <c r="L27"/>
  <c r="A28"/>
  <c r="L28"/>
  <c r="A29"/>
  <c r="L29"/>
  <c r="M17"/>
  <c r="M18"/>
  <c r="H6"/>
  <c r="M6"/>
  <c r="M19"/>
  <c r="H7"/>
  <c r="M7"/>
  <c r="M20"/>
  <c r="H8"/>
  <c r="M8"/>
  <c r="M21"/>
  <c r="H9"/>
  <c r="M9"/>
  <c r="M22"/>
  <c r="H10"/>
  <c r="M10"/>
  <c r="M23"/>
  <c r="H11"/>
  <c r="M11"/>
  <c r="M24"/>
  <c r="H15"/>
  <c r="M15"/>
  <c r="M28"/>
  <c r="H16"/>
  <c r="M16"/>
  <c r="M29"/>
  <c r="K17"/>
  <c r="H13"/>
  <c r="H26"/>
  <c r="H12"/>
  <c r="H25"/>
  <c r="H20"/>
  <c r="H19"/>
  <c r="H17"/>
  <c r="H21"/>
  <c r="H22"/>
  <c r="H24"/>
  <c r="H14"/>
  <c r="H27"/>
  <c r="H28"/>
  <c r="H5"/>
  <c r="H18"/>
  <c r="J17"/>
  <c r="J20"/>
  <c r="J21"/>
  <c r="J26"/>
  <c r="I17"/>
  <c r="O20"/>
  <c r="O17"/>
  <c r="H29"/>
  <c r="C17"/>
  <c r="D17"/>
  <c r="E17"/>
  <c r="F17"/>
  <c r="G17"/>
  <c r="D29"/>
  <c r="G27"/>
  <c r="E27"/>
  <c r="C27"/>
  <c r="C25"/>
  <c r="D23"/>
  <c r="E21"/>
  <c r="D21"/>
  <c r="C21"/>
  <c r="E20"/>
  <c r="D20"/>
  <c r="I23"/>
  <c r="K23"/>
  <c r="E23"/>
  <c r="E29"/>
  <c r="I18"/>
  <c r="K18"/>
  <c r="E24"/>
  <c r="K24"/>
  <c r="G19"/>
  <c r="K19"/>
  <c r="D25"/>
  <c r="K25"/>
  <c r="G20"/>
  <c r="K20"/>
  <c r="C26"/>
  <c r="K26"/>
  <c r="H23"/>
  <c r="I21"/>
  <c r="K21"/>
  <c r="I27"/>
  <c r="K27"/>
  <c r="J27"/>
  <c r="C22"/>
  <c r="K22"/>
  <c r="E28"/>
  <c r="K28"/>
  <c r="O29"/>
  <c r="K29"/>
  <c r="J22"/>
  <c r="F29"/>
  <c r="J28"/>
  <c r="D22"/>
  <c r="G23"/>
  <c r="E22"/>
  <c r="G24"/>
  <c r="C28"/>
  <c r="J25"/>
  <c r="J19"/>
  <c r="F22"/>
  <c r="D28"/>
  <c r="O26"/>
  <c r="J24"/>
  <c r="J18"/>
  <c r="C23"/>
  <c r="D26"/>
  <c r="C29"/>
  <c r="I29"/>
  <c r="J29"/>
  <c r="J23"/>
  <c r="O21"/>
  <c r="O27"/>
  <c r="I28"/>
  <c r="I22"/>
  <c r="O22"/>
  <c r="O28"/>
  <c r="O23"/>
  <c r="I26"/>
  <c r="I20"/>
  <c r="O18"/>
  <c r="O24"/>
  <c r="I25"/>
  <c r="I19"/>
  <c r="O19"/>
  <c r="O25"/>
  <c r="I24"/>
  <c r="C18"/>
  <c r="E26"/>
  <c r="C20"/>
  <c r="G26"/>
  <c r="D18"/>
  <c r="D19"/>
  <c r="C24"/>
  <c r="E25"/>
  <c r="C19"/>
  <c r="E19"/>
  <c r="D24"/>
  <c r="G25"/>
</calcChain>
</file>

<file path=xl/comments1.xml><?xml version="1.0" encoding="utf-8"?>
<comments xmlns="http://schemas.openxmlformats.org/spreadsheetml/2006/main">
  <authors>
    <author>PALEONTOLOGIE</author>
  </authors>
  <commentList>
    <comment ref="O1" authorId="0">
      <text>
        <r>
          <rPr>
            <sz val="9"/>
            <color indexed="8"/>
            <rFont val="Geneva"/>
            <family val="2"/>
            <charset val="1"/>
          </rPr>
          <t xml:space="preserve">Late Olyorian
</t>
        </r>
      </text>
    </comment>
  </commentList>
</comments>
</file>

<file path=xl/sharedStrings.xml><?xml version="1.0" encoding="utf-8"?>
<sst xmlns="http://schemas.openxmlformats.org/spreadsheetml/2006/main" count="22" uniqueCount="18">
  <si>
    <t>Akhalkalaki</t>
  </si>
  <si>
    <t>VE 1995</t>
  </si>
  <si>
    <t>Lab 1</t>
  </si>
  <si>
    <t>Lab 2, path</t>
  </si>
  <si>
    <t>Inst 3</t>
  </si>
  <si>
    <t>Log10(E.h.o)</t>
  </si>
  <si>
    <t>n=29</t>
  </si>
  <si>
    <t>Brunh-Matu</t>
  </si>
  <si>
    <t>Chukochya</t>
  </si>
  <si>
    <t>36/3341-766</t>
  </si>
  <si>
    <t>E. wuesti,n=10-14</t>
  </si>
  <si>
    <t>E. altidens, n=2-4</t>
  </si>
  <si>
    <t>E. hipparionoides, n=2-4</t>
  </si>
  <si>
    <t>E. granatensis, n=32-78</t>
  </si>
  <si>
    <t>E. ovodovi, n=1-4</t>
  </si>
  <si>
    <t>CDG</t>
  </si>
  <si>
    <t>n=17-20</t>
  </si>
  <si>
    <t>Pirro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</si>
</sst>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6">
    <font>
      <sz val="9"/>
      <name val="Geneva"/>
    </font>
    <font>
      <sz val="8"/>
      <name val="Verdana"/>
      <family val="2"/>
    </font>
    <font>
      <sz val="12"/>
      <name val="Times New Roman"/>
      <family val="1"/>
    </font>
    <font>
      <sz val="12"/>
      <color indexed="10"/>
      <name val="Times New Roman"/>
      <family val="1"/>
    </font>
    <font>
      <sz val="9"/>
      <color indexed="8"/>
      <name val="Geneva"/>
      <family val="2"/>
      <charset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165" fontId="3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3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2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5" fillId="0" borderId="0" xfId="0" applyFont="1"/>
    <xf numFmtId="165" fontId="5" fillId="0" borderId="0" xfId="0" applyNumberFormat="1" applyFont="1"/>
    <xf numFmtId="1" fontId="2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49512153372133"/>
          <c:y val="0.243050815597652"/>
          <c:w val="0.754366655255049"/>
          <c:h val="0.64930052841538"/>
        </c:manualLayout>
      </c:layout>
      <c:lineChart>
        <c:grouping val="standard"/>
        <c:ser>
          <c:idx val="5"/>
          <c:order val="0"/>
          <c:tx>
            <c:strRef>
              <c:f>Feuil1!$H$17</c:f>
              <c:strCache>
                <c:ptCount val="1"/>
                <c:pt idx="0">
                  <c:v>E. hipparionoides, n=2-4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Feuil1!$B$18:$B$27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Feuil1!$H$18:$H$27</c:f>
              <c:numCache>
                <c:formatCode>0.000</c:formatCode>
                <c:ptCount val="10"/>
                <c:pt idx="0">
                  <c:v>0.0628880764753483</c:v>
                </c:pt>
                <c:pt idx="1">
                  <c:v>0.101840444621162</c:v>
                </c:pt>
                <c:pt idx="2">
                  <c:v>0.102351846390783</c:v>
                </c:pt>
                <c:pt idx="3">
                  <c:v>0.0760515996240538</c:v>
                </c:pt>
                <c:pt idx="4">
                  <c:v>0.0860778117478014</c:v>
                </c:pt>
                <c:pt idx="5">
                  <c:v>0.0768207072151266</c:v>
                </c:pt>
                <c:pt idx="6">
                  <c:v>0.0741443992027886</c:v>
                </c:pt>
                <c:pt idx="7">
                  <c:v>0.0724085101543759</c:v>
                </c:pt>
                <c:pt idx="8">
                  <c:v>0.0585814519909478</c:v>
                </c:pt>
                <c:pt idx="9">
                  <c:v>0.0746987347948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77A-9E45-B306-9E47D9F8BCB8}"/>
            </c:ext>
          </c:extLst>
        </c:ser>
        <c:ser>
          <c:idx val="6"/>
          <c:order val="1"/>
          <c:tx>
            <c:strRef>
              <c:f>Feuil1!$I$17</c:f>
              <c:strCache>
                <c:ptCount val="1"/>
                <c:pt idx="0">
                  <c:v>E. wuesti,n=10-14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Feuil1!$B$18:$B$27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Feuil1!$I$18:$I$27</c:f>
              <c:numCache>
                <c:formatCode>0.000</c:formatCode>
                <c:ptCount val="10"/>
                <c:pt idx="0">
                  <c:v>0.0853520887642216</c:v>
                </c:pt>
                <c:pt idx="1">
                  <c:v>0.129747704234624</c:v>
                </c:pt>
                <c:pt idx="2">
                  <c:v>0.134651407287495</c:v>
                </c:pt>
                <c:pt idx="3">
                  <c:v>0.0960828702151608</c:v>
                </c:pt>
                <c:pt idx="4">
                  <c:v>0.122040635361836</c:v>
                </c:pt>
                <c:pt idx="5">
                  <c:v>0.116288419836374</c:v>
                </c:pt>
                <c:pt idx="6">
                  <c:v>0.0998803832484627</c:v>
                </c:pt>
                <c:pt idx="7">
                  <c:v>0.0898240248001405</c:v>
                </c:pt>
                <c:pt idx="8">
                  <c:v>0.078570212682278</c:v>
                </c:pt>
                <c:pt idx="9">
                  <c:v>0.0961576982521066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77A-9E45-B306-9E47D9F8BCB8}"/>
            </c:ext>
          </c:extLst>
        </c:ser>
        <c:ser>
          <c:idx val="7"/>
          <c:order val="2"/>
          <c:tx>
            <c:strRef>
              <c:f>Feuil1!$J$17</c:f>
              <c:strCache>
                <c:ptCount val="1"/>
                <c:pt idx="0">
                  <c:v>E. altidens, n=2-4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Feuil1!$B$18:$B$27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Feuil1!$J$18:$J$27</c:f>
              <c:numCache>
                <c:formatCode>0.000</c:formatCode>
                <c:ptCount val="10"/>
                <c:pt idx="0">
                  <c:v>0.0619935458153185</c:v>
                </c:pt>
                <c:pt idx="1">
                  <c:v>0.0992418161834218</c:v>
                </c:pt>
                <c:pt idx="2">
                  <c:v>0.110320776062059</c:v>
                </c:pt>
                <c:pt idx="3">
                  <c:v>0.0540758587718479</c:v>
                </c:pt>
                <c:pt idx="4">
                  <c:v>0.0865202921548025</c:v>
                </c:pt>
                <c:pt idx="5">
                  <c:v>0.057131239489167</c:v>
                </c:pt>
                <c:pt idx="6">
                  <c:v>0.0722395957900508</c:v>
                </c:pt>
                <c:pt idx="7">
                  <c:v>0.0572351072397195</c:v>
                </c:pt>
                <c:pt idx="8">
                  <c:v>0.0474246499281381</c:v>
                </c:pt>
                <c:pt idx="9">
                  <c:v>0.0578541781470703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77A-9E45-B306-9E47D9F8BCB8}"/>
            </c:ext>
          </c:extLst>
        </c:ser>
        <c:ser>
          <c:idx val="0"/>
          <c:order val="3"/>
          <c:tx>
            <c:strRef>
              <c:f>Feuil1!$K$17</c:f>
              <c:strCache>
                <c:ptCount val="1"/>
                <c:pt idx="0">
                  <c:v>E. granatensis, n=32-78</c:v>
                </c:pt>
              </c:strCache>
            </c:strRef>
          </c:tx>
          <c:marker>
            <c:symbol val="none"/>
          </c:marker>
          <c:cat>
            <c:numRef>
              <c:f>Feuil1!$B$18:$B$27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Feuil1!$K$18:$K$27</c:f>
              <c:numCache>
                <c:formatCode>0.000</c:formatCode>
                <c:ptCount val="10"/>
                <c:pt idx="0">
                  <c:v>0.0701435633546317</c:v>
                </c:pt>
                <c:pt idx="1">
                  <c:v>0.0954391692771135</c:v>
                </c:pt>
                <c:pt idx="2">
                  <c:v>0.101143794201815</c:v>
                </c:pt>
                <c:pt idx="3">
                  <c:v>0.0646007083105373</c:v>
                </c:pt>
                <c:pt idx="4">
                  <c:v>0.0831563650237248</c:v>
                </c:pt>
                <c:pt idx="5">
                  <c:v>0.0665607474817749</c:v>
                </c:pt>
                <c:pt idx="6">
                  <c:v>0.0626838802281246</c:v>
                </c:pt>
                <c:pt idx="7">
                  <c:v>0.0693781148618806</c:v>
                </c:pt>
                <c:pt idx="8">
                  <c:v>0.0688900593211941</c:v>
                </c:pt>
                <c:pt idx="9">
                  <c:v>0.0713276272429117</c:v>
                </c:pt>
              </c:numCache>
            </c:numRef>
          </c:val>
        </c:ser>
        <c:ser>
          <c:idx val="1"/>
          <c:order val="4"/>
          <c:tx>
            <c:strRef>
              <c:f>Feuil1!$L$17</c:f>
              <c:strCache>
                <c:ptCount val="1"/>
                <c:pt idx="0">
                  <c:v>Pirro</c:v>
                </c:pt>
              </c:strCache>
            </c:strRef>
          </c:tx>
          <c:marker>
            <c:symbol val="none"/>
          </c:marker>
          <c:cat>
            <c:numRef>
              <c:f>Feuil1!$B$18:$B$27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Feuil1!$L$18:$L$27</c:f>
              <c:numCache>
                <c:formatCode>0.000</c:formatCode>
                <c:ptCount val="10"/>
                <c:pt idx="0">
                  <c:v>0.0554979526269141</c:v>
                </c:pt>
                <c:pt idx="1">
                  <c:v>0.111765778140296</c:v>
                </c:pt>
                <c:pt idx="2">
                  <c:v>0.111897164297014</c:v>
                </c:pt>
                <c:pt idx="3">
                  <c:v>0.0685586091586614</c:v>
                </c:pt>
                <c:pt idx="4">
                  <c:v>0.091358052863234</c:v>
                </c:pt>
                <c:pt idx="5">
                  <c:v>0.0733323793693052</c:v>
                </c:pt>
                <c:pt idx="6">
                  <c:v>0.0816811520228924</c:v>
                </c:pt>
                <c:pt idx="7">
                  <c:v>0.0714132774486522</c:v>
                </c:pt>
                <c:pt idx="8">
                  <c:v>0.0530388765383913</c:v>
                </c:pt>
                <c:pt idx="9">
                  <c:v>0.0622484262451626</c:v>
                </c:pt>
              </c:numCache>
            </c:numRef>
          </c:val>
        </c:ser>
        <c:marker val="1"/>
        <c:axId val="356479176"/>
        <c:axId val="356469784"/>
      </c:lineChart>
      <c:catAx>
        <c:axId val="35647917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fr-FR"/>
          </a:p>
        </c:txPr>
        <c:crossAx val="356469784"/>
        <c:crosses val="autoZero"/>
        <c:auto val="1"/>
        <c:lblAlgn val="ctr"/>
        <c:lblOffset val="100"/>
        <c:tickLblSkip val="1"/>
        <c:tickMarkSkip val="1"/>
      </c:catAx>
      <c:valAx>
        <c:axId val="356469784"/>
        <c:scaling>
          <c:orientation val="minMax"/>
          <c:max val="0.1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fr-FR" sz="1600"/>
                  <a:t>Log10 Differences from Onagers</a:t>
                </a:r>
              </a:p>
            </c:rich>
          </c:tx>
          <c:layout>
            <c:manualLayout>
              <c:xMode val="edge"/>
              <c:yMode val="edge"/>
              <c:x val="0.0188315022875105"/>
              <c:y val="0.254783099062219"/>
            </c:manualLayout>
          </c:layout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356479176"/>
        <c:crosses val="autoZero"/>
        <c:crossBetween val="midCat"/>
        <c:majorUnit val="0.05"/>
      </c:valAx>
      <c:spPr>
        <a:solidFill>
          <a:schemeClr val="bg1">
            <a:lumMod val="85000"/>
          </a:schemeClr>
        </a:solidFill>
        <a:ln w="12700">
          <a:noFill/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1800" i="1"/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1800" i="1"/>
            </a:pPr>
            <a:endParaRPr lang="fr-FR"/>
          </a:p>
        </c:txPr>
      </c:legendEntry>
      <c:legendEntry>
        <c:idx val="2"/>
        <c:txPr>
          <a:bodyPr/>
          <a:lstStyle/>
          <a:p>
            <a:pPr>
              <a:defRPr sz="1800" i="1"/>
            </a:pPr>
            <a:endParaRPr lang="fr-FR"/>
          </a:p>
        </c:txPr>
      </c:legendEntry>
      <c:layout>
        <c:manualLayout>
          <c:xMode val="edge"/>
          <c:yMode val="edge"/>
          <c:x val="0.0439026174099779"/>
          <c:y val="0.0291777188328912"/>
          <c:w val="0.842935482867013"/>
          <c:h val="0.213818230348325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imes New Roman" panose="02020603050405020304" pitchFamily="18" charset="0"/>
          <a:ea typeface="Geneva"/>
          <a:cs typeface="Times New Roman" panose="02020603050405020304" pitchFamily="18" charset="0"/>
        </a:defRPr>
      </a:pPr>
      <a:endParaRPr lang="fr-FR"/>
    </a:p>
  </c:txPr>
  <c:printSettings>
    <c:headerFooter alignWithMargins="0"/>
    <c:pageMargins b="0.984251969" l="0.787401575" r="0.787401575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787400</xdr:colOff>
      <xdr:row>3</xdr:row>
      <xdr:rowOff>0</xdr:rowOff>
    </xdr:from>
    <xdr:to>
      <xdr:col>23</xdr:col>
      <xdr:colOff>609600</xdr:colOff>
      <xdr:row>26</xdr:row>
      <xdr:rowOff>114300</xdr:rowOff>
    </xdr:to>
    <xdr:graphicFrame macro="">
      <xdr:nvGraphicFramePr>
        <xdr:cNvPr id="4" name="Graphique 1">
          <a:extLst>
            <a:ext uri="{FF2B5EF4-FFF2-40B4-BE49-F238E27FC236}">
              <a16:creationId xmlns:a16="http://schemas.microsoft.com/office/drawing/2014/main" xmlns:a="http://schemas.openxmlformats.org/drawingml/2006/main" xmlns:xdr="http://schemas.openxmlformats.org/drawingml/2006/spreadsheetDrawing" xmlns="" id="{D2492213-78B9-DC4B-9A9F-2B121F77B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O51"/>
  <sheetViews>
    <sheetView tabSelected="1" workbookViewId="0">
      <selection activeCell="H11" sqref="H11"/>
    </sheetView>
  </sheetViews>
  <sheetFormatPr baseColWidth="10" defaultRowHeight="15"/>
  <cols>
    <col min="1" max="1" width="6.33203125" style="4" customWidth="1"/>
    <col min="2" max="2" width="8" style="4" customWidth="1"/>
    <col min="3" max="3" width="8.83203125" style="4" customWidth="1"/>
    <col min="4" max="4" width="9.33203125" style="4" customWidth="1"/>
    <col min="5" max="5" width="7.1640625" style="4" customWidth="1"/>
    <col min="6" max="16384" width="10.83203125" style="4"/>
  </cols>
  <sheetData>
    <row r="1" spans="1:15">
      <c r="O1" s="12" t="s">
        <v>7</v>
      </c>
    </row>
    <row r="2" spans="1:15">
      <c r="L2" s="6" t="s">
        <v>15</v>
      </c>
      <c r="O2" s="13" t="s">
        <v>8</v>
      </c>
    </row>
    <row r="3" spans="1:15" s="1" customFormat="1">
      <c r="A3" s="1" t="s">
        <v>0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L3" s="1" t="s">
        <v>16</v>
      </c>
      <c r="O3" s="13">
        <v>36</v>
      </c>
    </row>
    <row r="4" spans="1:15" s="1" customFormat="1">
      <c r="A4" s="2" t="s">
        <v>6</v>
      </c>
      <c r="C4" s="1" t="s">
        <v>2</v>
      </c>
      <c r="D4" s="1" t="s">
        <v>3</v>
      </c>
      <c r="E4" s="1" t="s">
        <v>4</v>
      </c>
      <c r="F4" s="1">
        <v>402</v>
      </c>
      <c r="G4" s="1">
        <v>1201</v>
      </c>
      <c r="H4" s="1" t="s">
        <v>12</v>
      </c>
      <c r="I4" s="1" t="s">
        <v>10</v>
      </c>
      <c r="J4" s="1" t="s">
        <v>11</v>
      </c>
      <c r="K4" s="1" t="s">
        <v>13</v>
      </c>
      <c r="L4" s="16" t="s">
        <v>17</v>
      </c>
      <c r="M4" s="14" t="s">
        <v>14</v>
      </c>
      <c r="O4" s="13" t="s">
        <v>9</v>
      </c>
    </row>
    <row r="5" spans="1:15">
      <c r="A5" s="3">
        <v>210.24137931034483</v>
      </c>
      <c r="B5" s="1">
        <v>1</v>
      </c>
      <c r="C5" s="4">
        <v>246</v>
      </c>
      <c r="D5" s="4">
        <v>240</v>
      </c>
      <c r="H5" s="9">
        <f>AVERAGE(C5:G5)</f>
        <v>243</v>
      </c>
      <c r="I5" s="9">
        <v>255.9</v>
      </c>
      <c r="J5" s="9">
        <v>242.5</v>
      </c>
      <c r="K5" s="9">
        <v>247.09375</v>
      </c>
      <c r="L5" s="4">
        <v>238.9</v>
      </c>
      <c r="M5" s="15">
        <v>230</v>
      </c>
      <c r="O5" s="4">
        <v>255</v>
      </c>
    </row>
    <row r="6" spans="1:15">
      <c r="A6" s="3">
        <v>26.517241379310338</v>
      </c>
      <c r="B6" s="1">
        <v>3</v>
      </c>
      <c r="C6" s="4">
        <v>35</v>
      </c>
      <c r="D6" s="4">
        <v>32.1</v>
      </c>
      <c r="E6" s="4">
        <v>34</v>
      </c>
      <c r="G6" s="4">
        <v>33</v>
      </c>
      <c r="H6" s="9">
        <f t="shared" ref="H6:H16" si="0">AVERAGE(C6:G6)</f>
        <v>33.524999999999999</v>
      </c>
      <c r="I6" s="9">
        <v>35.75</v>
      </c>
      <c r="J6" s="9">
        <v>33.325000000000003</v>
      </c>
      <c r="K6" s="9">
        <v>33.03448275862069</v>
      </c>
      <c r="L6" s="4">
        <v>34.299999999999997</v>
      </c>
      <c r="M6" s="15">
        <f>AVERAGE(H6:K6)</f>
        <v>33.908620689655173</v>
      </c>
      <c r="O6" s="4">
        <v>36.5</v>
      </c>
    </row>
    <row r="7" spans="1:15">
      <c r="A7" s="3">
        <v>21.331034482758621</v>
      </c>
      <c r="B7" s="1">
        <v>4</v>
      </c>
      <c r="C7" s="4">
        <v>28</v>
      </c>
      <c r="D7" s="4">
        <v>28</v>
      </c>
      <c r="E7" s="4">
        <v>26</v>
      </c>
      <c r="G7" s="4">
        <v>26</v>
      </c>
      <c r="H7" s="9">
        <f t="shared" si="0"/>
        <v>27</v>
      </c>
      <c r="I7" s="9">
        <v>29.084615384615383</v>
      </c>
      <c r="J7" s="9">
        <v>27.5</v>
      </c>
      <c r="K7" s="9">
        <v>26.925000000000004</v>
      </c>
      <c r="L7" s="4">
        <v>27.6</v>
      </c>
      <c r="M7" s="15">
        <f t="shared" ref="M7:M16" si="1">AVERAGE(H7:K7)</f>
        <v>27.627403846153847</v>
      </c>
      <c r="O7" s="4">
        <v>29</v>
      </c>
    </row>
    <row r="8" spans="1:15">
      <c r="A8" s="3">
        <v>42.527586206896551</v>
      </c>
      <c r="B8" s="1">
        <v>5</v>
      </c>
      <c r="C8" s="4">
        <v>49.5</v>
      </c>
      <c r="D8" s="4">
        <v>51</v>
      </c>
      <c r="E8" s="4">
        <v>51.5</v>
      </c>
      <c r="H8" s="9">
        <f t="shared" si="0"/>
        <v>50.666666666666664</v>
      </c>
      <c r="I8" s="9">
        <v>53.058333333333337</v>
      </c>
      <c r="J8" s="9">
        <v>48.166666666666664</v>
      </c>
      <c r="K8" s="9">
        <v>49.348214285714285</v>
      </c>
      <c r="L8" s="4">
        <v>49.8</v>
      </c>
      <c r="M8" s="15">
        <f t="shared" si="1"/>
        <v>50.309970238095232</v>
      </c>
      <c r="O8" s="4">
        <v>57</v>
      </c>
    </row>
    <row r="9" spans="1:15">
      <c r="A9" s="3">
        <v>26.820689655172412</v>
      </c>
      <c r="B9" s="1">
        <v>6</v>
      </c>
      <c r="C9" s="4">
        <v>30.7</v>
      </c>
      <c r="D9" s="4">
        <v>34.1</v>
      </c>
      <c r="E9" s="4">
        <v>32</v>
      </c>
      <c r="F9" s="4">
        <v>34</v>
      </c>
      <c r="H9" s="9">
        <f t="shared" si="0"/>
        <v>32.700000000000003</v>
      </c>
      <c r="I9" s="9">
        <v>35.523076923076921</v>
      </c>
      <c r="J9" s="9">
        <v>32.733333333333334</v>
      </c>
      <c r="K9" s="9">
        <v>32.480769230769234</v>
      </c>
      <c r="L9" s="4">
        <v>33.1</v>
      </c>
      <c r="M9" s="15">
        <f t="shared" si="1"/>
        <v>33.359294871794873</v>
      </c>
      <c r="O9" s="4">
        <v>35</v>
      </c>
    </row>
    <row r="10" spans="1:15">
      <c r="A10" s="3">
        <v>38.751724137931035</v>
      </c>
      <c r="B10" s="1">
        <v>10</v>
      </c>
      <c r="C10" s="4">
        <v>46</v>
      </c>
      <c r="D10" s="4">
        <v>47</v>
      </c>
      <c r="E10" s="4">
        <v>46</v>
      </c>
      <c r="G10" s="4">
        <v>46</v>
      </c>
      <c r="H10" s="9">
        <f t="shared" si="0"/>
        <v>46.25</v>
      </c>
      <c r="I10" s="9">
        <v>50.65</v>
      </c>
      <c r="J10" s="9">
        <v>44.199999999999996</v>
      </c>
      <c r="K10" s="9">
        <v>45.170175438596488</v>
      </c>
      <c r="L10" s="4">
        <v>45.88</v>
      </c>
      <c r="M10" s="15">
        <f t="shared" si="1"/>
        <v>46.56754385964912</v>
      </c>
      <c r="O10" s="4">
        <v>52.5</v>
      </c>
    </row>
    <row r="11" spans="1:15">
      <c r="A11" s="3">
        <v>38.527586206896558</v>
      </c>
      <c r="B11" s="1">
        <v>11</v>
      </c>
      <c r="C11" s="4">
        <v>45</v>
      </c>
      <c r="D11" s="4">
        <v>45.3</v>
      </c>
      <c r="E11" s="4">
        <v>45.7</v>
      </c>
      <c r="G11" s="4">
        <v>46.8</v>
      </c>
      <c r="H11" s="9">
        <f t="shared" si="0"/>
        <v>45.7</v>
      </c>
      <c r="I11" s="9">
        <v>48.489999999999995</v>
      </c>
      <c r="J11" s="9">
        <v>45.5</v>
      </c>
      <c r="K11" s="9">
        <v>44.509803921568626</v>
      </c>
      <c r="L11" s="4">
        <v>46.5</v>
      </c>
      <c r="M11" s="15">
        <f t="shared" si="1"/>
        <v>46.049950980392154</v>
      </c>
      <c r="O11" s="4">
        <v>55</v>
      </c>
    </row>
    <row r="12" spans="1:15">
      <c r="A12" s="3">
        <v>29.582758620689649</v>
      </c>
      <c r="B12" s="1">
        <v>12</v>
      </c>
      <c r="C12" s="4">
        <v>34.299999999999997</v>
      </c>
      <c r="D12" s="4">
        <v>35</v>
      </c>
      <c r="E12" s="4">
        <v>34.700000000000003</v>
      </c>
      <c r="G12" s="4">
        <v>35.799999999999997</v>
      </c>
      <c r="H12" s="9">
        <f t="shared" si="0"/>
        <v>34.950000000000003</v>
      </c>
      <c r="I12" s="9">
        <v>36.380000000000003</v>
      </c>
      <c r="J12" s="9">
        <v>33.75</v>
      </c>
      <c r="K12" s="9">
        <v>34.706976744186044</v>
      </c>
      <c r="L12" s="4">
        <v>34.869999999999997</v>
      </c>
      <c r="M12" s="15"/>
      <c r="O12" s="4">
        <v>40</v>
      </c>
    </row>
    <row r="13" spans="1:15">
      <c r="A13" s="3">
        <v>24.11724137931035</v>
      </c>
      <c r="B13" s="1">
        <v>13</v>
      </c>
      <c r="C13" s="4">
        <v>28.1</v>
      </c>
      <c r="D13" s="4">
        <v>27</v>
      </c>
      <c r="E13" s="4">
        <v>27.5</v>
      </c>
      <c r="G13" s="4">
        <v>27.8</v>
      </c>
      <c r="H13" s="9">
        <f t="shared" si="0"/>
        <v>27.599999999999998</v>
      </c>
      <c r="I13" s="9">
        <v>28.900000000000006</v>
      </c>
      <c r="J13" s="9">
        <v>26.9</v>
      </c>
      <c r="K13" s="9">
        <v>28.262962962962963</v>
      </c>
      <c r="L13" s="4">
        <v>27.25</v>
      </c>
      <c r="M13" s="15"/>
      <c r="O13" s="4">
        <v>32</v>
      </c>
    </row>
    <row r="14" spans="1:15">
      <c r="A14" s="3">
        <v>25.820689655172412</v>
      </c>
      <c r="B14" s="1">
        <v>14</v>
      </c>
      <c r="C14" s="4">
        <v>30.1</v>
      </c>
      <c r="E14" s="4">
        <v>31</v>
      </c>
      <c r="G14" s="4">
        <v>30.9</v>
      </c>
      <c r="H14" s="9">
        <f t="shared" si="0"/>
        <v>30.666666666666668</v>
      </c>
      <c r="I14" s="9">
        <v>32.22</v>
      </c>
      <c r="J14" s="9">
        <v>29.5</v>
      </c>
      <c r="K14" s="9">
        <v>30.429545454545451</v>
      </c>
      <c r="L14" s="4">
        <v>29.8</v>
      </c>
      <c r="M14" s="15"/>
      <c r="O14" s="4">
        <v>34.5</v>
      </c>
    </row>
    <row r="15" spans="1:15">
      <c r="A15" s="3">
        <v>33.948275862068968</v>
      </c>
      <c r="B15" s="1">
        <v>7</v>
      </c>
      <c r="C15" s="4">
        <v>37</v>
      </c>
      <c r="D15" s="4">
        <v>41.7</v>
      </c>
      <c r="E15" s="4">
        <v>39</v>
      </c>
      <c r="H15" s="9">
        <f t="shared" si="0"/>
        <v>39.233333333333334</v>
      </c>
      <c r="I15" s="9">
        <v>43.5</v>
      </c>
      <c r="J15" s="9">
        <v>38.333333333333336</v>
      </c>
      <c r="K15" s="9">
        <v>40.611764705882351</v>
      </c>
      <c r="L15" s="4">
        <v>41.4</v>
      </c>
      <c r="M15" s="15">
        <f t="shared" si="1"/>
        <v>40.419607843137257</v>
      </c>
      <c r="O15" s="4">
        <v>46</v>
      </c>
    </row>
    <row r="16" spans="1:15">
      <c r="A16" s="3">
        <v>12.372413793103449</v>
      </c>
      <c r="B16" s="1">
        <v>8</v>
      </c>
      <c r="C16" s="4">
        <v>16</v>
      </c>
      <c r="D16" s="4">
        <v>15.5</v>
      </c>
      <c r="E16" s="4">
        <v>17</v>
      </c>
      <c r="F16" s="4">
        <v>15</v>
      </c>
      <c r="H16" s="9">
        <f t="shared" si="0"/>
        <v>15.875</v>
      </c>
      <c r="I16" s="9">
        <v>17.015384615384615</v>
      </c>
      <c r="J16" s="9">
        <v>15.666666666666666</v>
      </c>
      <c r="K16" s="9">
        <v>14.810714285714287</v>
      </c>
      <c r="L16" s="4">
        <v>15.78</v>
      </c>
      <c r="M16" s="15">
        <f t="shared" si="1"/>
        <v>15.841941391941393</v>
      </c>
      <c r="O16" s="4">
        <v>20</v>
      </c>
    </row>
    <row r="17" spans="1:15">
      <c r="A17" s="5" t="s">
        <v>5</v>
      </c>
      <c r="B17" s="1"/>
      <c r="C17" s="6" t="str">
        <f t="shared" ref="C17:G17" si="2">C4</f>
        <v>Lab 1</v>
      </c>
      <c r="D17" s="6" t="str">
        <f t="shared" si="2"/>
        <v>Lab 2, path</v>
      </c>
      <c r="E17" s="6" t="str">
        <f t="shared" si="2"/>
        <v>Inst 3</v>
      </c>
      <c r="F17" s="6">
        <f t="shared" si="2"/>
        <v>402</v>
      </c>
      <c r="G17" s="6">
        <f t="shared" si="2"/>
        <v>1201</v>
      </c>
      <c r="H17" s="6" t="str">
        <f t="shared" ref="H17" si="3">H4</f>
        <v>E. hipparionoides, n=2-4</v>
      </c>
      <c r="I17" s="6" t="str">
        <f t="shared" ref="I17:J17" si="4">I4</f>
        <v>E. wuesti,n=10-14</v>
      </c>
      <c r="J17" s="6" t="str">
        <f t="shared" si="4"/>
        <v>E. altidens, n=2-4</v>
      </c>
      <c r="K17" s="6" t="str">
        <f t="shared" ref="K17:M17" si="5">K4</f>
        <v>E. granatensis, n=32-78</v>
      </c>
      <c r="L17" s="6" t="str">
        <f t="shared" ref="L17" si="6">L4</f>
        <v>Pirro</v>
      </c>
      <c r="M17" s="6" t="str">
        <f t="shared" si="5"/>
        <v>E. ovodovi, n=1-4</v>
      </c>
      <c r="N17" s="6"/>
      <c r="O17" s="6" t="str">
        <f>O4</f>
        <v>36/3341-766</v>
      </c>
    </row>
    <row r="18" spans="1:15">
      <c r="A18" s="7">
        <f>LOG10(A5)</f>
        <v>2.3227181971229638</v>
      </c>
      <c r="B18" s="1">
        <v>1</v>
      </c>
      <c r="C18" s="8">
        <f t="shared" ref="C18:G29" si="7">LOG10(C5)-$A18</f>
        <v>6.8216909980415519E-2</v>
      </c>
      <c r="D18" s="8">
        <f t="shared" si="7"/>
        <v>5.7493044588642128E-2</v>
      </c>
      <c r="E18" s="8"/>
      <c r="F18" s="8"/>
      <c r="G18" s="8"/>
      <c r="H18" s="8">
        <f t="shared" ref="H18" si="8">LOG10(H5)-$A18</f>
        <v>6.2888076475348331E-2</v>
      </c>
      <c r="I18" s="8">
        <f t="shared" ref="I18:J18" si="9">LOG10(I5)-$A18</f>
        <v>8.5352088764221623E-2</v>
      </c>
      <c r="J18" s="8">
        <f t="shared" si="9"/>
        <v>6.1993545815318463E-2</v>
      </c>
      <c r="K18" s="8">
        <f t="shared" ref="K18:M18" si="10">LOG10(K5)-$A18</f>
        <v>7.0143563354631677E-2</v>
      </c>
      <c r="L18" s="8">
        <f t="shared" ref="L18" si="11">LOG10(L5)-$A18</f>
        <v>5.5497952626914149E-2</v>
      </c>
      <c r="M18" s="8">
        <f t="shared" si="10"/>
        <v>3.9009638894629273E-2</v>
      </c>
      <c r="N18" s="8"/>
      <c r="O18" s="8">
        <f t="shared" ref="O18:O29" si="12">LOG10(O5)-$A18</f>
        <v>8.3821983310991222E-2</v>
      </c>
    </row>
    <row r="19" spans="1:15">
      <c r="A19" s="7">
        <f t="shared" ref="A19:A29" si="13">LOG10(A6)</f>
        <v>1.4235283419024749</v>
      </c>
      <c r="B19" s="1">
        <v>3</v>
      </c>
      <c r="C19" s="8">
        <f t="shared" si="7"/>
        <v>0.12053970244780077</v>
      </c>
      <c r="D19" s="8">
        <f t="shared" si="7"/>
        <v>8.2976690502397199E-2</v>
      </c>
      <c r="E19" s="8">
        <f t="shared" si="7"/>
        <v>0.10795057513978024</v>
      </c>
      <c r="F19" s="8"/>
      <c r="G19" s="8">
        <f t="shared" si="7"/>
        <v>9.4985597975412617E-2</v>
      </c>
      <c r="H19" s="8">
        <f t="shared" ref="H19" si="14">LOG10(H6)-$A19</f>
        <v>0.1018404446211616</v>
      </c>
      <c r="I19" s="8">
        <f t="shared" ref="I19:J19" si="15">LOG10(I6)-$A19</f>
        <v>0.12974770423462445</v>
      </c>
      <c r="J19" s="8">
        <f t="shared" si="15"/>
        <v>9.9241816183421872E-2</v>
      </c>
      <c r="K19" s="8">
        <f t="shared" ref="K19:M19" si="16">LOG10(K6)-$A19</f>
        <v>9.5439169277113489E-2</v>
      </c>
      <c r="L19" s="8">
        <f t="shared" ref="L19" si="17">LOG10(L6)-$A19</f>
        <v>0.11176577814029565</v>
      </c>
      <c r="M19" s="8">
        <f t="shared" si="16"/>
        <v>0.10678178231811164</v>
      </c>
      <c r="N19" s="8"/>
      <c r="O19" s="8">
        <f t="shared" si="12"/>
        <v>0.13876452255399974</v>
      </c>
    </row>
    <row r="20" spans="1:15">
      <c r="A20" s="7">
        <f t="shared" si="13"/>
        <v>1.329011917768204</v>
      </c>
      <c r="B20" s="1">
        <v>4</v>
      </c>
      <c r="C20" s="8">
        <f t="shared" si="7"/>
        <v>0.11814611357401517</v>
      </c>
      <c r="D20" s="8">
        <f t="shared" si="7"/>
        <v>0.11814611357401517</v>
      </c>
      <c r="E20" s="8">
        <f t="shared" si="7"/>
        <v>8.5961430202613931E-2</v>
      </c>
      <c r="F20" s="8"/>
      <c r="G20" s="8">
        <f t="shared" si="7"/>
        <v>8.5961430202613931E-2</v>
      </c>
      <c r="H20" s="8">
        <f t="shared" ref="H20" si="18">LOG10(H7)-$A20</f>
        <v>0.10235184639078332</v>
      </c>
      <c r="I20" s="8">
        <f t="shared" ref="I20:J20" si="19">LOG10(I7)-$A20</f>
        <v>0.1346514072874947</v>
      </c>
      <c r="J20" s="8">
        <f t="shared" si="19"/>
        <v>0.11032077606205859</v>
      </c>
      <c r="K20" s="8">
        <f t="shared" ref="K20:M20" si="20">LOG10(K7)-$A20</f>
        <v>0.10114379420181518</v>
      </c>
      <c r="L20" s="8">
        <f t="shared" ref="L20" si="21">LOG10(L7)-$A20</f>
        <v>0.11189716429701368</v>
      </c>
      <c r="M20" s="8">
        <f t="shared" si="20"/>
        <v>0.1123281583077933</v>
      </c>
      <c r="N20" s="8"/>
      <c r="O20" s="8">
        <f t="shared" si="12"/>
        <v>0.13338608013075204</v>
      </c>
    </row>
    <row r="21" spans="1:15">
      <c r="A21" s="7">
        <f t="shared" si="13"/>
        <v>1.6286707336010562</v>
      </c>
      <c r="B21" s="1">
        <v>5</v>
      </c>
      <c r="C21" s="8">
        <f t="shared" si="7"/>
        <v>6.593446533251246E-2</v>
      </c>
      <c r="D21" s="8">
        <f t="shared" si="7"/>
        <v>7.8899442496880079E-2</v>
      </c>
      <c r="E21" s="8">
        <f t="shared" si="7"/>
        <v>8.3136495440134794E-2</v>
      </c>
      <c r="F21" s="8"/>
      <c r="G21" s="8"/>
      <c r="H21" s="8">
        <f t="shared" ref="H21" si="22">LOG10(H8)-$A21</f>
        <v>7.6051599624053834E-2</v>
      </c>
      <c r="I21" s="8">
        <f t="shared" ref="I21:J21" si="23">LOG10(I8)-$A21</f>
        <v>9.608287021516082E-2</v>
      </c>
      <c r="J21" s="8">
        <f t="shared" si="23"/>
        <v>5.4075858771847951E-2</v>
      </c>
      <c r="K21" s="8">
        <f t="shared" ref="K21:M21" si="24">LOG10(K8)-$A21</f>
        <v>6.4600708310537325E-2</v>
      </c>
      <c r="L21" s="8">
        <f t="shared" ref="L21" si="25">LOG10(L8)-$A21</f>
        <v>6.855860915866141E-2</v>
      </c>
      <c r="M21" s="8">
        <f t="shared" si="24"/>
        <v>7.2983326808873317E-2</v>
      </c>
      <c r="N21" s="8"/>
      <c r="O21" s="8">
        <f t="shared" si="12"/>
        <v>0.12720412207143528</v>
      </c>
    </row>
    <row r="22" spans="1:15">
      <c r="A22" s="7">
        <f t="shared" si="13"/>
        <v>1.4284699409124848</v>
      </c>
      <c r="B22" s="1">
        <v>6</v>
      </c>
      <c r="C22" s="8">
        <f t="shared" si="7"/>
        <v>5.8668434564701721E-2</v>
      </c>
      <c r="D22" s="8">
        <f t="shared" si="7"/>
        <v>0.10428443808001298</v>
      </c>
      <c r="E22" s="8">
        <f t="shared" si="7"/>
        <v>7.6680037407421242E-2</v>
      </c>
      <c r="F22" s="8">
        <f t="shared" si="7"/>
        <v>0.10300897612977034</v>
      </c>
      <c r="G22" s="8"/>
      <c r="H22" s="8">
        <f t="shared" ref="H22" si="26">LOG10(H9)-$A22</f>
        <v>8.607781174780138E-2</v>
      </c>
      <c r="I22" s="8">
        <f t="shared" ref="I22:J22" si="27">LOG10(I9)-$A22</f>
        <v>0.12204063536183596</v>
      </c>
      <c r="J22" s="8">
        <f t="shared" si="27"/>
        <v>8.6520292154802503E-2</v>
      </c>
      <c r="K22" s="8">
        <f t="shared" ref="K22:M22" si="28">LOG10(K9)-$A22</f>
        <v>8.315636502372481E-2</v>
      </c>
      <c r="L22" s="8">
        <f t="shared" ref="L22" si="29">LOG10(L9)-$A22</f>
        <v>9.1358052863234063E-2</v>
      </c>
      <c r="M22" s="8">
        <f t="shared" si="28"/>
        <v>9.4746921301268383E-2</v>
      </c>
      <c r="N22" s="8"/>
      <c r="O22" s="8">
        <f t="shared" si="12"/>
        <v>0.11559810343779087</v>
      </c>
    </row>
    <row r="23" spans="1:15">
      <c r="A23" s="7">
        <f t="shared" si="13"/>
        <v>1.5882910298599249</v>
      </c>
      <c r="B23" s="1">
        <v>10</v>
      </c>
      <c r="C23" s="8">
        <f t="shared" si="7"/>
        <v>7.446680182164922E-2</v>
      </c>
      <c r="D23" s="8">
        <f t="shared" si="7"/>
        <v>8.380682807579265E-2</v>
      </c>
      <c r="E23" s="8">
        <f t="shared" si="7"/>
        <v>7.446680182164922E-2</v>
      </c>
      <c r="F23" s="8"/>
      <c r="G23" s="8">
        <f t="shared" si="7"/>
        <v>7.446680182164922E-2</v>
      </c>
      <c r="H23" s="8">
        <f t="shared" ref="H23" si="30">LOG10(H10)-$A23</f>
        <v>7.6820707215126571E-2</v>
      </c>
      <c r="I23" s="8">
        <f t="shared" ref="I23:J23" si="31">LOG10(I10)-$A23</f>
        <v>0.11628841983637428</v>
      </c>
      <c r="J23" s="8">
        <f t="shared" si="31"/>
        <v>5.7131239489166985E-2</v>
      </c>
      <c r="K23" s="8">
        <f t="shared" ref="K23:M23" si="32">LOG10(K10)-$A23</f>
        <v>6.6560747481774873E-2</v>
      </c>
      <c r="L23" s="8">
        <f t="shared" ref="L23" si="33">LOG10(L10)-$A23</f>
        <v>7.3332379369305256E-2</v>
      </c>
      <c r="M23" s="8">
        <f t="shared" si="32"/>
        <v>7.9792302418282723E-2</v>
      </c>
      <c r="N23" s="8"/>
      <c r="O23" s="8">
        <f t="shared" si="12"/>
        <v>0.13186827354603192</v>
      </c>
    </row>
    <row r="24" spans="1:15">
      <c r="A24" s="7">
        <f t="shared" si="13"/>
        <v>1.5857718008670616</v>
      </c>
      <c r="B24" s="1">
        <v>11</v>
      </c>
      <c r="C24" s="8">
        <f t="shared" si="7"/>
        <v>6.744071290828213E-2</v>
      </c>
      <c r="D24" s="8">
        <f t="shared" si="7"/>
        <v>7.0326401145770268E-2</v>
      </c>
      <c r="E24" s="8">
        <f t="shared" si="7"/>
        <v>7.4144399202788591E-2</v>
      </c>
      <c r="F24" s="8"/>
      <c r="G24" s="8">
        <f t="shared" si="7"/>
        <v>8.4474052207062389E-2</v>
      </c>
      <c r="H24" s="8">
        <f t="shared" ref="H24" si="34">LOG10(H11)-$A24</f>
        <v>7.4144399202788591E-2</v>
      </c>
      <c r="I24" s="8">
        <f t="shared" ref="I24:J24" si="35">LOG10(I11)-$A24</f>
        <v>9.9880383248462712E-2</v>
      </c>
      <c r="J24" s="8">
        <f t="shared" si="35"/>
        <v>7.2239595790050792E-2</v>
      </c>
      <c r="K24" s="8">
        <f t="shared" ref="K24:M24" si="36">LOG10(K11)-$A24</f>
        <v>6.2683880228124655E-2</v>
      </c>
      <c r="L24" s="8">
        <f t="shared" ref="L24" si="37">LOG10(L11)-$A24</f>
        <v>8.1681152022892389E-2</v>
      </c>
      <c r="M24" s="8">
        <f t="shared" si="36"/>
        <v>7.7457371364904493E-2</v>
      </c>
      <c r="N24" s="8"/>
      <c r="O24" s="8">
        <f t="shared" si="12"/>
        <v>0.15459088862718229</v>
      </c>
    </row>
    <row r="25" spans="1:15">
      <c r="A25" s="7">
        <f t="shared" si="13"/>
        <v>1.4710386699273243</v>
      </c>
      <c r="B25" s="1">
        <v>12</v>
      </c>
      <c r="C25" s="8">
        <f t="shared" si="7"/>
        <v>6.42554501154462E-2</v>
      </c>
      <c r="D25" s="8">
        <f t="shared" si="7"/>
        <v>7.3029374422951321E-2</v>
      </c>
      <c r="E25" s="8">
        <f t="shared" si="7"/>
        <v>6.9290804863549438E-2</v>
      </c>
      <c r="F25" s="8"/>
      <c r="G25" s="8">
        <f t="shared" si="7"/>
        <v>8.2844356716549994E-2</v>
      </c>
      <c r="H25" s="8">
        <f t="shared" ref="H25" si="38">LOG10(H12)-$A25</f>
        <v>7.2408510154375882E-2</v>
      </c>
      <c r="I25" s="8">
        <f t="shared" ref="I25:J25" si="39">LOG10(I12)-$A25</f>
        <v>8.9824024800140512E-2</v>
      </c>
      <c r="J25" s="8">
        <f t="shared" si="39"/>
        <v>5.7235107239719474E-2</v>
      </c>
      <c r="K25" s="8">
        <f t="shared" ref="K25:L25" si="40">LOG10(K12)-$A25</f>
        <v>6.9378114861880613E-2</v>
      </c>
      <c r="L25" s="8">
        <f t="shared" si="40"/>
        <v>7.1413277448652224E-2</v>
      </c>
      <c r="M25" s="8"/>
      <c r="N25" s="8"/>
      <c r="O25" s="8">
        <f t="shared" si="12"/>
        <v>0.13102132140063794</v>
      </c>
    </row>
    <row r="26" spans="1:15">
      <c r="A26" s="7">
        <f t="shared" si="13"/>
        <v>1.38232763007427</v>
      </c>
      <c r="B26" s="1">
        <v>13</v>
      </c>
      <c r="C26" s="8">
        <f t="shared" si="7"/>
        <v>6.6378689830809856E-2</v>
      </c>
      <c r="D26" s="8">
        <f t="shared" si="7"/>
        <v>4.9036134084717409E-2</v>
      </c>
      <c r="E26" s="8">
        <f t="shared" si="7"/>
        <v>5.700506375599268E-2</v>
      </c>
      <c r="F26" s="8"/>
      <c r="G26" s="8">
        <f t="shared" si="7"/>
        <v>6.1717165843806265E-2</v>
      </c>
      <c r="H26" s="8">
        <f t="shared" ref="H26" si="41">LOG10(H13)-$A26</f>
        <v>5.8581451990947775E-2</v>
      </c>
      <c r="I26" s="8">
        <f t="shared" ref="I26:J26" si="42">LOG10(I13)-$A26</f>
        <v>7.857021268227804E-2</v>
      </c>
      <c r="J26" s="8">
        <f t="shared" si="42"/>
        <v>4.7424649928138107E-2</v>
      </c>
      <c r="K26" s="8">
        <f t="shared" ref="K26:L26" si="43">LOG10(K13)-$A26</f>
        <v>6.8890059321194075E-2</v>
      </c>
      <c r="L26" s="8">
        <f t="shared" si="43"/>
        <v>5.3038876538391344E-2</v>
      </c>
      <c r="M26" s="8"/>
      <c r="N26" s="8"/>
      <c r="O26" s="8">
        <f t="shared" si="12"/>
        <v>0.12282234824563609</v>
      </c>
    </row>
    <row r="27" spans="1:15">
      <c r="A27" s="7">
        <f t="shared" si="13"/>
        <v>1.4119678378310927</v>
      </c>
      <c r="B27" s="1">
        <v>14</v>
      </c>
      <c r="C27" s="8">
        <f t="shared" si="7"/>
        <v>6.6598657762750646E-2</v>
      </c>
      <c r="D27" s="8"/>
      <c r="E27" s="8">
        <f t="shared" si="7"/>
        <v>7.9393856003179941E-2</v>
      </c>
      <c r="F27" s="8"/>
      <c r="G27" s="8">
        <f t="shared" si="7"/>
        <v>7.7990641593741916E-2</v>
      </c>
      <c r="H27" s="8">
        <f t="shared" ref="H27" si="44">LOG10(H14)-$A27</f>
        <v>7.4698734794800048E-2</v>
      </c>
      <c r="I27" s="8">
        <f t="shared" ref="I27:J27" si="45">LOG10(I14)-$A27</f>
        <v>9.6157698252106627E-2</v>
      </c>
      <c r="J27" s="8">
        <f t="shared" si="45"/>
        <v>5.7854178147070279E-2</v>
      </c>
      <c r="K27" s="8">
        <f t="shared" ref="K27:L27" si="46">LOG10(K14)-$A27</f>
        <v>7.1327627242911751E-2</v>
      </c>
      <c r="L27" s="8">
        <f t="shared" si="46"/>
        <v>6.224842624516258E-2</v>
      </c>
      <c r="M27" s="8"/>
      <c r="N27" s="8"/>
      <c r="O27" s="8">
        <f t="shared" si="12"/>
        <v>0.12585125724218149</v>
      </c>
    </row>
    <row r="28" spans="1:15">
      <c r="A28" s="7">
        <f t="shared" si="13"/>
        <v>1.5308177225751809</v>
      </c>
      <c r="B28" s="1">
        <v>7</v>
      </c>
      <c r="C28" s="8">
        <f t="shared" si="7"/>
        <v>3.7384001491814089E-2</v>
      </c>
      <c r="D28" s="8">
        <f t="shared" si="7"/>
        <v>8.9318332398576672E-2</v>
      </c>
      <c r="E28" s="8">
        <f t="shared" si="7"/>
        <v>6.0246884451318206E-2</v>
      </c>
      <c r="F28" s="8"/>
      <c r="G28" s="8"/>
      <c r="H28" s="8">
        <f t="shared" ref="H28" si="47">LOG10(H15)-$A28</f>
        <v>6.2837485548591365E-2</v>
      </c>
      <c r="I28" s="8">
        <f t="shared" ref="I28:J28" si="48">LOG10(I15)-$A28</f>
        <v>0.10767153437945653</v>
      </c>
      <c r="J28" s="8">
        <f t="shared" si="48"/>
        <v>5.2758863058768313E-2</v>
      </c>
      <c r="K28" s="8">
        <f t="shared" ref="K28:M28" si="49">LOG10(K15)-$A28</f>
        <v>7.7834138753698268E-2</v>
      </c>
      <c r="L28" s="8">
        <f t="shared" ref="L28" si="50">LOG10(L15)-$A28</f>
        <v>8.6182618545717959E-2</v>
      </c>
      <c r="M28" s="8">
        <f t="shared" si="49"/>
        <v>7.5774373036867182E-2</v>
      </c>
      <c r="N28" s="8"/>
      <c r="O28" s="8">
        <f t="shared" si="12"/>
        <v>0.1319401091063932</v>
      </c>
    </row>
    <row r="29" spans="1:15">
      <c r="A29" s="7">
        <f t="shared" si="13"/>
        <v>1.0924544364730984</v>
      </c>
      <c r="B29" s="1">
        <v>8</v>
      </c>
      <c r="C29" s="8">
        <f t="shared" si="7"/>
        <v>0.11166554618282643</v>
      </c>
      <c r="D29" s="8">
        <f t="shared" si="7"/>
        <v>9.7877261697193019E-2</v>
      </c>
      <c r="E29" s="8">
        <f t="shared" si="7"/>
        <v>0.13799448490517552</v>
      </c>
      <c r="F29" s="8">
        <f t="shared" si="7"/>
        <v>8.3636822582582981E-2</v>
      </c>
      <c r="G29" s="8"/>
      <c r="H29" s="8">
        <f t="shared" ref="H29" si="51">LOG10(H16)-$A29</f>
        <v>0.1082592974909149</v>
      </c>
      <c r="I29" s="8">
        <f t="shared" ref="I29:J29" si="52">LOG10(I16)-$A29</f>
        <v>0.1383873338527255</v>
      </c>
      <c r="J29" s="8">
        <f t="shared" si="52"/>
        <v>0.10252216674295656</v>
      </c>
      <c r="K29" s="8">
        <f t="shared" ref="K29:M29" si="53">LOG10(K16)-$A29</f>
        <v>7.8121567548700366E-2</v>
      </c>
      <c r="L29" s="8">
        <f t="shared" ref="L29" si="54">LOG10(L16)-$A29</f>
        <v>0.10565256240030307</v>
      </c>
      <c r="M29" s="8">
        <f t="shared" si="53"/>
        <v>0.10735396578941114</v>
      </c>
      <c r="N29" s="8"/>
      <c r="O29" s="8">
        <f t="shared" si="12"/>
        <v>0.20857555919088289</v>
      </c>
    </row>
    <row r="31" spans="1: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>
      <c r="B32" s="1"/>
      <c r="D32" s="9"/>
      <c r="E32" s="9"/>
      <c r="F32" s="9"/>
      <c r="G32" s="10"/>
      <c r="H32" s="10"/>
      <c r="J32" s="8"/>
      <c r="K32" s="8"/>
      <c r="L32" s="8"/>
      <c r="M32" s="8"/>
      <c r="N32" s="8"/>
      <c r="O32" s="8"/>
    </row>
    <row r="33" spans="2:15">
      <c r="B33" s="1"/>
      <c r="D33" s="9"/>
      <c r="E33" s="9"/>
      <c r="F33" s="9"/>
      <c r="G33" s="10"/>
      <c r="H33" s="10"/>
      <c r="J33" s="8"/>
      <c r="K33" s="8"/>
      <c r="L33" s="8"/>
      <c r="M33" s="8"/>
      <c r="N33" s="8"/>
      <c r="O33" s="8"/>
    </row>
    <row r="34" spans="2:15">
      <c r="B34" s="1"/>
      <c r="D34" s="9"/>
      <c r="E34" s="9"/>
      <c r="F34" s="9"/>
      <c r="G34" s="10"/>
      <c r="H34" s="10"/>
      <c r="J34" s="8"/>
      <c r="K34" s="8"/>
      <c r="L34" s="8"/>
      <c r="M34" s="8"/>
      <c r="N34" s="8"/>
      <c r="O34" s="8"/>
    </row>
    <row r="35" spans="2:15">
      <c r="B35" s="1"/>
      <c r="D35" s="9"/>
      <c r="E35" s="9"/>
      <c r="F35" s="9"/>
      <c r="G35" s="10"/>
      <c r="H35" s="10"/>
      <c r="J35" s="8"/>
      <c r="K35" s="8"/>
      <c r="L35" s="8"/>
      <c r="M35" s="8"/>
      <c r="N35" s="8"/>
      <c r="O35" s="8"/>
    </row>
    <row r="36" spans="2:15">
      <c r="B36" s="1"/>
      <c r="D36" s="9"/>
      <c r="E36" s="9"/>
      <c r="F36" s="9"/>
      <c r="G36" s="10"/>
      <c r="H36" s="10"/>
      <c r="J36" s="8"/>
      <c r="K36" s="8"/>
      <c r="L36" s="8"/>
      <c r="M36" s="8"/>
      <c r="N36" s="8"/>
      <c r="O36" s="8"/>
    </row>
    <row r="37" spans="2:15">
      <c r="B37" s="1"/>
      <c r="D37" s="9"/>
      <c r="E37" s="9"/>
      <c r="F37" s="9"/>
      <c r="G37" s="10"/>
      <c r="H37" s="10"/>
      <c r="J37" s="8"/>
      <c r="K37" s="8"/>
      <c r="L37" s="8"/>
      <c r="M37" s="8"/>
      <c r="N37" s="8"/>
      <c r="O37" s="8"/>
    </row>
    <row r="38" spans="2:15">
      <c r="B38" s="1"/>
      <c r="D38" s="9"/>
      <c r="E38" s="9"/>
      <c r="F38" s="9"/>
      <c r="G38" s="10"/>
      <c r="H38" s="10"/>
      <c r="J38" s="8"/>
      <c r="K38" s="8"/>
      <c r="L38" s="8"/>
      <c r="M38" s="8"/>
      <c r="N38" s="8"/>
      <c r="O38" s="8"/>
    </row>
    <row r="39" spans="2:15">
      <c r="B39" s="1"/>
      <c r="D39" s="9"/>
      <c r="E39" s="9"/>
      <c r="F39" s="9"/>
      <c r="G39" s="10"/>
      <c r="H39" s="10"/>
      <c r="J39" s="8"/>
      <c r="K39" s="8"/>
      <c r="L39" s="8"/>
      <c r="M39" s="8"/>
      <c r="N39" s="8"/>
      <c r="O39" s="8"/>
    </row>
    <row r="40" spans="2:15">
      <c r="B40" s="1"/>
      <c r="D40" s="9"/>
      <c r="E40" s="9"/>
      <c r="F40" s="9"/>
      <c r="G40" s="10"/>
      <c r="H40" s="10"/>
      <c r="J40" s="8"/>
      <c r="K40" s="8"/>
      <c r="L40" s="8"/>
      <c r="M40" s="8"/>
      <c r="N40" s="8"/>
      <c r="O40" s="8"/>
    </row>
    <row r="41" spans="2:15">
      <c r="B41" s="1"/>
      <c r="D41" s="9"/>
      <c r="E41" s="9"/>
      <c r="F41" s="9"/>
      <c r="G41" s="10"/>
      <c r="H41" s="10"/>
      <c r="J41" s="8"/>
      <c r="K41" s="8"/>
      <c r="L41" s="8"/>
      <c r="M41" s="8"/>
      <c r="N41" s="8"/>
      <c r="O41" s="8"/>
    </row>
    <row r="42" spans="2:15">
      <c r="B42" s="1"/>
      <c r="D42" s="9"/>
      <c r="E42" s="9"/>
      <c r="F42" s="9"/>
      <c r="G42" s="10"/>
      <c r="H42" s="10"/>
      <c r="J42" s="8"/>
      <c r="K42" s="8"/>
      <c r="L42" s="8"/>
      <c r="M42" s="8"/>
      <c r="N42" s="8"/>
      <c r="O42" s="8"/>
    </row>
    <row r="43" spans="2:15">
      <c r="B43" s="1"/>
      <c r="D43" s="9"/>
      <c r="E43" s="9"/>
      <c r="F43" s="9"/>
      <c r="G43" s="10"/>
      <c r="H43" s="10"/>
      <c r="J43" s="8"/>
      <c r="K43" s="8"/>
      <c r="L43" s="8"/>
      <c r="M43" s="8"/>
      <c r="N43" s="8"/>
      <c r="O43" s="8"/>
    </row>
    <row r="51" spans="1:1">
      <c r="A51" s="11"/>
    </row>
  </sheetData>
  <phoneticPr fontId="1" type="noConversion"/>
  <printOptions gridLines="1"/>
  <pageMargins left="0.39370078740157483" right="0.39370078740157483" top="0.98425196850393704" bottom="0.98425196850393704" header="0.51181102362204722" footer="0.51181102362204722"/>
  <headerFooter>
    <oddHeader>&amp;L&amp;CAKHALKALAKI&amp;R</oddHeader>
  </headerFooter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cp:lastPrinted>2003-01-09T13:42:46Z</cp:lastPrinted>
  <dcterms:created xsi:type="dcterms:W3CDTF">1999-05-28T13:52:53Z</dcterms:created>
  <dcterms:modified xsi:type="dcterms:W3CDTF">2022-08-27T13:45:20Z</dcterms:modified>
</cp:coreProperties>
</file>